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87B7" lockStructure="1"/>
  <bookViews>
    <workbookView xWindow="0" yWindow="0" windowWidth="20490" windowHeight="68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H21" i="1"/>
  <c r="G21" i="1"/>
  <c r="T19" i="1"/>
  <c r="M19" i="1"/>
  <c r="P19" i="1" s="1"/>
  <c r="Q19" i="1" s="1"/>
  <c r="L19" i="1"/>
  <c r="O19" i="1" s="1"/>
  <c r="U19" i="1" s="1"/>
  <c r="F32" i="1" s="1"/>
  <c r="K19" i="1"/>
  <c r="T18" i="1"/>
  <c r="M18" i="1"/>
  <c r="P18" i="1" s="1"/>
  <c r="Q18" i="1" s="1"/>
  <c r="L18" i="1"/>
  <c r="O18" i="1" s="1"/>
  <c r="U18" i="1" s="1"/>
  <c r="K18" i="1"/>
  <c r="D34" i="1" s="1"/>
  <c r="J18" i="1"/>
  <c r="T17" i="1"/>
  <c r="M17" i="1"/>
  <c r="P17" i="1" s="1"/>
  <c r="K17" i="1"/>
  <c r="J17" i="1"/>
  <c r="L17" i="1" s="1"/>
  <c r="O17" i="1" s="1"/>
  <c r="U17" i="1" s="1"/>
  <c r="F34" i="1" s="1"/>
  <c r="T16" i="1"/>
  <c r="K16" i="1"/>
  <c r="M16" i="1" s="1"/>
  <c r="P16" i="1" s="1"/>
  <c r="Q16" i="1" s="1"/>
  <c r="J16" i="1"/>
  <c r="L16" i="1" s="1"/>
  <c r="O16" i="1" s="1"/>
  <c r="U16" i="1" s="1"/>
  <c r="T15" i="1"/>
  <c r="L15" i="1"/>
  <c r="K15" i="1"/>
  <c r="D30" i="1" s="1"/>
  <c r="J15" i="1"/>
  <c r="J21" i="1" s="1"/>
  <c r="D35" i="1" l="1"/>
  <c r="Q17" i="1"/>
  <c r="L21" i="1"/>
  <c r="M15" i="1"/>
  <c r="K21" i="1"/>
  <c r="O15" i="1"/>
  <c r="M21" i="1" l="1"/>
  <c r="P15" i="1"/>
  <c r="O21" i="1"/>
  <c r="U15" i="1"/>
  <c r="U21" i="1" l="1"/>
  <c r="U24" i="1" s="1"/>
  <c r="F30" i="1"/>
  <c r="F35" i="1" s="1"/>
  <c r="Q15" i="1"/>
  <c r="Q21" i="1" s="1"/>
  <c r="P21" i="1"/>
</calcChain>
</file>

<file path=xl/sharedStrings.xml><?xml version="1.0" encoding="utf-8"?>
<sst xmlns="http://schemas.openxmlformats.org/spreadsheetml/2006/main" count="55" uniqueCount="52">
  <si>
    <t>INVERSIONES</t>
  </si>
  <si>
    <t xml:space="preserve">CONTROL DE INVERSIONES </t>
  </si>
  <si>
    <t>NÚMERO DE ACTIVO</t>
  </si>
  <si>
    <t>MES DE ADQUISICIÓN</t>
  </si>
  <si>
    <t xml:space="preserve"> ULTIMO</t>
  </si>
  <si>
    <t>COSTO</t>
  </si>
  <si>
    <t xml:space="preserve"> TASA</t>
  </si>
  <si>
    <t>DEPRECIACION</t>
  </si>
  <si>
    <t xml:space="preserve"> MESES</t>
  </si>
  <si>
    <t>DEP</t>
  </si>
  <si>
    <t>DEP CONT</t>
  </si>
  <si>
    <t>1A MITAD DEL PERIODO</t>
  </si>
  <si>
    <t>F.A.</t>
  </si>
  <si>
    <t>CONCEPTO</t>
  </si>
  <si>
    <t xml:space="preserve">   MES</t>
  </si>
  <si>
    <t>DE</t>
  </si>
  <si>
    <t>MOI</t>
  </si>
  <si>
    <t>ANUAL</t>
  </si>
  <si>
    <t>ANUAL FISCAL</t>
  </si>
  <si>
    <t>ANUAL CONTABLE</t>
  </si>
  <si>
    <t>MENSUAL FISCAL</t>
  </si>
  <si>
    <t>MENSUAL CONTABLE</t>
  </si>
  <si>
    <t xml:space="preserve">  DE</t>
  </si>
  <si>
    <t>DEL EJER.</t>
  </si>
  <si>
    <t>ACUM AL</t>
  </si>
  <si>
    <t>MES</t>
  </si>
  <si>
    <t>1° MITAD</t>
  </si>
  <si>
    <t xml:space="preserve"> EJER.</t>
  </si>
  <si>
    <t>DEL EJERCICIO</t>
  </si>
  <si>
    <t>FECHA</t>
  </si>
  <si>
    <t>INPC</t>
  </si>
  <si>
    <t xml:space="preserve"> DEPRE.</t>
  </si>
  <si>
    <t xml:space="preserve"> ADQUIS.</t>
  </si>
  <si>
    <t xml:space="preserve">  %</t>
  </si>
  <si>
    <t>UTIL</t>
  </si>
  <si>
    <t>POR ACT</t>
  </si>
  <si>
    <t xml:space="preserve"> ACTUALIZADA</t>
  </si>
  <si>
    <t>Automovil 1</t>
  </si>
  <si>
    <t>Automovil 2</t>
  </si>
  <si>
    <t>Computo 1</t>
  </si>
  <si>
    <t>Computo 2</t>
  </si>
  <si>
    <t>Mobiliario de Oficina</t>
  </si>
  <si>
    <t>SUMA</t>
  </si>
  <si>
    <t xml:space="preserve">   </t>
  </si>
  <si>
    <t>DEDUCCIÓN DE INVERSIONES EN EL EJERCICIO 2019</t>
  </si>
  <si>
    <t>RESUMEN DE DEPRECIACION CONTABLE Y DEDUCCIÓN DE INVERSIONES</t>
  </si>
  <si>
    <t>CONTABLE</t>
  </si>
  <si>
    <t>FISCAL</t>
  </si>
  <si>
    <t>EQUIPO DE TRANSPORTE</t>
  </si>
  <si>
    <t>EQUIPO DE OFICINA</t>
  </si>
  <si>
    <t>EQUIPO DE COMPUTO</t>
  </si>
  <si>
    <t>T O T A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</si>
</sst>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mm/yy"/>
    <numFmt numFmtId="165" formatCode="mmm\-yyyy;@"/>
    <numFmt numFmtId="166" formatCode="#,##0.000000"/>
    <numFmt numFmtId="167" formatCode="#,##0.000"/>
    <numFmt numFmtId="168" formatCode="dd/mm/yyyy;@"/>
    <numFmt numFmtId="169" formatCode="0.0000\ "/>
    <numFmt numFmtId="170" formatCode="#,##0.0000"/>
    <numFmt numFmtId="171" formatCode="0.0000"/>
    <numFmt numFmtId="172" formatCode="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u/>
      <sz val="10"/>
      <color indexed="12"/>
      <name val="Arial"/>
      <family val="2"/>
    </font>
    <font>
      <b/>
      <sz val="11"/>
      <color indexed="12"/>
      <name val="Calibri"/>
      <family val="2"/>
      <scheme val="minor"/>
    </font>
    <font>
      <b/>
      <u/>
      <sz val="11"/>
      <color indexed="12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499984740745262"/>
        <bgColor indexed="62"/>
      </patternFill>
    </fill>
  </fills>
  <borders count="42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/>
    <xf numFmtId="3" fontId="3" fillId="2" borderId="0" xfId="0" applyNumberFormat="1" applyFont="1" applyFill="1"/>
    <xf numFmtId="3" fontId="3" fillId="2" borderId="0" xfId="0" applyNumberFormat="1" applyFont="1" applyFill="1" applyBorder="1" applyAlignment="1">
      <alignment horizontal="center"/>
    </xf>
    <xf numFmtId="164" fontId="3" fillId="2" borderId="0" xfId="0" applyNumberFormat="1" applyFont="1" applyFill="1"/>
    <xf numFmtId="0" fontId="3" fillId="2" borderId="0" xfId="0" applyFont="1" applyFill="1" applyAlignment="1" applyProtection="1">
      <alignment horizontal="center" vertical="center"/>
    </xf>
    <xf numFmtId="0" fontId="3" fillId="2" borderId="0" xfId="0" applyFont="1" applyFill="1" applyBorder="1" applyAlignment="1" applyProtection="1">
      <alignment vertical="center"/>
    </xf>
    <xf numFmtId="165" fontId="5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 applyProtection="1">
      <alignment horizontal="left"/>
    </xf>
    <xf numFmtId="0" fontId="5" fillId="2" borderId="0" xfId="0" applyFont="1" applyFill="1" applyProtection="1"/>
    <xf numFmtId="3" fontId="5" fillId="2" borderId="0" xfId="0" applyNumberFormat="1" applyFont="1" applyFill="1" applyProtection="1"/>
    <xf numFmtId="164" fontId="5" fillId="2" borderId="0" xfId="0" applyNumberFormat="1" applyFont="1" applyFill="1" applyProtection="1"/>
    <xf numFmtId="0" fontId="5" fillId="2" borderId="0" xfId="0" applyFont="1" applyFill="1"/>
    <xf numFmtId="9" fontId="5" fillId="2" borderId="0" xfId="0" applyNumberFormat="1" applyFont="1" applyFill="1"/>
    <xf numFmtId="166" fontId="5" fillId="2" borderId="0" xfId="0" applyNumberFormat="1" applyFont="1" applyFill="1"/>
    <xf numFmtId="4" fontId="5" fillId="2" borderId="0" xfId="0" applyNumberFormat="1" applyFont="1" applyFill="1"/>
    <xf numFmtId="3" fontId="5" fillId="2" borderId="0" xfId="0" applyNumberFormat="1" applyFont="1" applyFill="1"/>
    <xf numFmtId="164" fontId="5" fillId="2" borderId="0" xfId="0" applyNumberFormat="1" applyFont="1" applyFill="1"/>
    <xf numFmtId="0" fontId="7" fillId="2" borderId="0" xfId="3" applyFont="1" applyFill="1" applyAlignment="1" applyProtection="1"/>
    <xf numFmtId="0" fontId="8" fillId="2" borderId="0" xfId="3" applyFont="1" applyFill="1" applyAlignment="1" applyProtection="1"/>
    <xf numFmtId="167" fontId="5" fillId="2" borderId="0" xfId="0" applyNumberFormat="1" applyFont="1" applyFill="1"/>
    <xf numFmtId="0" fontId="5" fillId="0" borderId="0" xfId="0" applyFont="1"/>
    <xf numFmtId="167" fontId="5" fillId="0" borderId="0" xfId="0" applyNumberFormat="1" applyFont="1"/>
    <xf numFmtId="3" fontId="5" fillId="0" borderId="0" xfId="0" applyNumberFormat="1" applyFont="1"/>
    <xf numFmtId="164" fontId="5" fillId="0" borderId="0" xfId="0" applyNumberFormat="1" applyFont="1"/>
    <xf numFmtId="0" fontId="9" fillId="3" borderId="1" xfId="0" applyFont="1" applyFill="1" applyBorder="1" applyAlignment="1" applyProtection="1">
      <alignment horizontal="center" vertical="center"/>
    </xf>
    <xf numFmtId="0" fontId="9" fillId="3" borderId="6" xfId="0" applyFont="1" applyFill="1" applyBorder="1" applyAlignment="1" applyProtection="1">
      <alignment horizontal="center" vertical="center"/>
    </xf>
    <xf numFmtId="3" fontId="9" fillId="3" borderId="6" xfId="0" applyNumberFormat="1" applyFont="1" applyFill="1" applyBorder="1" applyAlignment="1" applyProtection="1">
      <alignment horizontal="center" vertical="center"/>
    </xf>
    <xf numFmtId="3" fontId="9" fillId="3" borderId="7" xfId="0" applyNumberFormat="1" applyFont="1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left" vertical="center"/>
    </xf>
    <xf numFmtId="0" fontId="9" fillId="3" borderId="10" xfId="0" applyFont="1" applyFill="1" applyBorder="1" applyAlignment="1" applyProtection="1">
      <alignment horizontal="center" vertical="center"/>
    </xf>
    <xf numFmtId="3" fontId="9" fillId="3" borderId="11" xfId="0" applyNumberFormat="1" applyFont="1" applyFill="1" applyBorder="1" applyAlignment="1" applyProtection="1">
      <alignment horizontal="center" vertical="center"/>
    </xf>
    <xf numFmtId="0" fontId="9" fillId="3" borderId="12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/>
    </xf>
    <xf numFmtId="3" fontId="9" fillId="3" borderId="17" xfId="0" applyNumberFormat="1" applyFont="1" applyFill="1" applyBorder="1" applyAlignment="1" applyProtection="1">
      <alignment horizontal="center" vertical="center"/>
    </xf>
    <xf numFmtId="3" fontId="9" fillId="3" borderId="20" xfId="0" applyNumberFormat="1" applyFont="1" applyFill="1" applyBorder="1" applyAlignment="1" applyProtection="1">
      <alignment horizontal="center" vertical="center"/>
    </xf>
    <xf numFmtId="0" fontId="9" fillId="3" borderId="23" xfId="0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</xf>
    <xf numFmtId="0" fontId="9" fillId="3" borderId="25" xfId="0" applyFont="1" applyFill="1" applyBorder="1" applyAlignment="1" applyProtection="1">
      <alignment horizontal="center" vertical="center"/>
    </xf>
    <xf numFmtId="9" fontId="9" fillId="3" borderId="17" xfId="0" applyNumberFormat="1" applyFont="1" applyFill="1" applyBorder="1" applyAlignment="1" applyProtection="1">
      <alignment horizontal="center" vertical="center"/>
    </xf>
    <xf numFmtId="168" fontId="9" fillId="3" borderId="17" xfId="0" applyNumberFormat="1" applyFont="1" applyFill="1" applyBorder="1" applyAlignment="1" applyProtection="1">
      <alignment horizontal="center" vertical="center"/>
    </xf>
    <xf numFmtId="0" fontId="5" fillId="2" borderId="26" xfId="0" applyFont="1" applyFill="1" applyBorder="1" applyAlignment="1" applyProtection="1">
      <alignment horizontal="center"/>
    </xf>
    <xf numFmtId="0" fontId="5" fillId="2" borderId="25" xfId="0" applyFont="1" applyFill="1" applyBorder="1"/>
    <xf numFmtId="0" fontId="5" fillId="2" borderId="19" xfId="0" applyFont="1" applyFill="1" applyBorder="1"/>
    <xf numFmtId="3" fontId="5" fillId="2" borderId="19" xfId="0" applyNumberFormat="1" applyFont="1" applyFill="1" applyBorder="1" applyProtection="1"/>
    <xf numFmtId="164" fontId="5" fillId="2" borderId="19" xfId="0" applyNumberFormat="1" applyFont="1" applyFill="1" applyBorder="1"/>
    <xf numFmtId="0" fontId="5" fillId="2" borderId="19" xfId="0" applyFont="1" applyFill="1" applyBorder="1" applyProtection="1"/>
    <xf numFmtId="169" fontId="5" fillId="2" borderId="19" xfId="0" applyNumberFormat="1" applyFont="1" applyFill="1" applyBorder="1" applyProtection="1"/>
    <xf numFmtId="3" fontId="5" fillId="2" borderId="27" xfId="0" applyNumberFormat="1" applyFont="1" applyFill="1" applyBorder="1" applyProtection="1"/>
    <xf numFmtId="0" fontId="5" fillId="2" borderId="26" xfId="0" applyFont="1" applyFill="1" applyBorder="1" applyAlignment="1" applyProtection="1">
      <alignment horizontal="left"/>
    </xf>
    <xf numFmtId="165" fontId="5" fillId="2" borderId="19" xfId="0" applyNumberFormat="1" applyFont="1" applyFill="1" applyBorder="1" applyAlignment="1">
      <alignment horizontal="center"/>
    </xf>
    <xf numFmtId="170" fontId="5" fillId="2" borderId="19" xfId="0" applyNumberFormat="1" applyFont="1" applyFill="1" applyBorder="1" applyAlignment="1">
      <alignment horizontal="center"/>
    </xf>
    <xf numFmtId="9" fontId="5" fillId="2" borderId="19" xfId="2" applyFont="1" applyFill="1" applyBorder="1" applyAlignment="1" applyProtection="1">
      <alignment horizontal="center"/>
    </xf>
    <xf numFmtId="0" fontId="5" fillId="2" borderId="19" xfId="0" applyFont="1" applyFill="1" applyBorder="1" applyAlignment="1">
      <alignment horizontal="center"/>
    </xf>
    <xf numFmtId="164" fontId="5" fillId="2" borderId="19" xfId="0" applyNumberFormat="1" applyFont="1" applyFill="1" applyBorder="1" applyAlignment="1" applyProtection="1">
      <alignment horizontal="center"/>
    </xf>
    <xf numFmtId="171" fontId="5" fillId="2" borderId="19" xfId="0" applyNumberFormat="1" applyFont="1" applyFill="1" applyBorder="1" applyProtection="1"/>
    <xf numFmtId="165" fontId="5" fillId="2" borderId="0" xfId="0" applyNumberFormat="1" applyFont="1" applyFill="1"/>
    <xf numFmtId="0" fontId="5" fillId="2" borderId="26" xfId="0" applyFont="1" applyFill="1" applyBorder="1" applyAlignment="1">
      <alignment horizontal="left"/>
    </xf>
    <xf numFmtId="0" fontId="5" fillId="2" borderId="28" xfId="0" applyFont="1" applyFill="1" applyBorder="1"/>
    <xf numFmtId="0" fontId="5" fillId="2" borderId="29" xfId="0" applyFont="1" applyFill="1" applyBorder="1" applyProtection="1"/>
    <xf numFmtId="3" fontId="5" fillId="2" borderId="29" xfId="0" applyNumberFormat="1" applyFont="1" applyFill="1" applyBorder="1"/>
    <xf numFmtId="3" fontId="5" fillId="2" borderId="29" xfId="0" applyNumberFormat="1" applyFont="1" applyFill="1" applyBorder="1" applyProtection="1"/>
    <xf numFmtId="164" fontId="5" fillId="2" borderId="29" xfId="0" applyNumberFormat="1" applyFont="1" applyFill="1" applyBorder="1"/>
    <xf numFmtId="0" fontId="5" fillId="2" borderId="29" xfId="0" applyFont="1" applyFill="1" applyBorder="1"/>
    <xf numFmtId="3" fontId="5" fillId="2" borderId="30" xfId="0" applyNumberFormat="1" applyFont="1" applyFill="1" applyBorder="1"/>
    <xf numFmtId="0" fontId="3" fillId="2" borderId="31" xfId="0" applyFont="1" applyFill="1" applyBorder="1" applyProtection="1"/>
    <xf numFmtId="0" fontId="3" fillId="2" borderId="34" xfId="0" applyFont="1" applyFill="1" applyBorder="1"/>
    <xf numFmtId="3" fontId="3" fillId="2" borderId="34" xfId="0" applyNumberFormat="1" applyFont="1" applyFill="1" applyBorder="1" applyProtection="1"/>
    <xf numFmtId="172" fontId="3" fillId="2" borderId="34" xfId="0" applyNumberFormat="1" applyFont="1" applyFill="1" applyBorder="1" applyProtection="1"/>
    <xf numFmtId="164" fontId="3" fillId="2" borderId="34" xfId="0" applyNumberFormat="1" applyFont="1" applyFill="1" applyBorder="1"/>
    <xf numFmtId="169" fontId="3" fillId="2" borderId="34" xfId="0" applyNumberFormat="1" applyFont="1" applyFill="1" applyBorder="1" applyProtection="1"/>
    <xf numFmtId="3" fontId="3" fillId="2" borderId="35" xfId="0" applyNumberFormat="1" applyFont="1" applyFill="1" applyBorder="1" applyProtection="1"/>
    <xf numFmtId="3" fontId="3" fillId="2" borderId="36" xfId="0" applyNumberFormat="1" applyFont="1" applyFill="1" applyBorder="1" applyProtection="1"/>
    <xf numFmtId="3" fontId="9" fillId="3" borderId="37" xfId="0" applyNumberFormat="1" applyFont="1" applyFill="1" applyBorder="1"/>
    <xf numFmtId="0" fontId="9" fillId="3" borderId="38" xfId="0" applyFont="1" applyFill="1" applyBorder="1"/>
    <xf numFmtId="167" fontId="9" fillId="3" borderId="38" xfId="0" applyNumberFormat="1" applyFont="1" applyFill="1" applyBorder="1"/>
    <xf numFmtId="3" fontId="9" fillId="3" borderId="38" xfId="0" applyNumberFormat="1" applyFont="1" applyFill="1" applyBorder="1"/>
    <xf numFmtId="164" fontId="9" fillId="3" borderId="38" xfId="0" applyNumberFormat="1" applyFont="1" applyFill="1" applyBorder="1"/>
    <xf numFmtId="3" fontId="9" fillId="3" borderId="39" xfId="0" applyNumberFormat="1" applyFont="1" applyFill="1" applyBorder="1"/>
    <xf numFmtId="3" fontId="3" fillId="2" borderId="0" xfId="0" applyNumberFormat="1" applyFont="1" applyFill="1" applyAlignment="1"/>
    <xf numFmtId="3" fontId="5" fillId="2" borderId="0" xfId="0" applyNumberFormat="1" applyFont="1" applyFill="1" applyAlignment="1"/>
    <xf numFmtId="43" fontId="10" fillId="2" borderId="0" xfId="1" applyFont="1" applyFill="1"/>
    <xf numFmtId="2" fontId="5" fillId="2" borderId="0" xfId="0" applyNumberFormat="1" applyFont="1" applyFill="1"/>
    <xf numFmtId="3" fontId="5" fillId="2" borderId="0" xfId="0" applyNumberFormat="1" applyFont="1" applyFill="1" applyAlignment="1">
      <alignment horizontal="center"/>
    </xf>
    <xf numFmtId="3" fontId="5" fillId="2" borderId="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left"/>
    </xf>
    <xf numFmtId="170" fontId="5" fillId="2" borderId="0" xfId="0" applyNumberFormat="1" applyFont="1" applyFill="1"/>
    <xf numFmtId="3" fontId="9" fillId="3" borderId="8" xfId="0" applyNumberFormat="1" applyFont="1" applyFill="1" applyBorder="1" applyAlignment="1" applyProtection="1">
      <alignment horizontal="center" vertical="center"/>
    </xf>
    <xf numFmtId="3" fontId="9" fillId="3" borderId="18" xfId="0" applyNumberFormat="1" applyFont="1" applyFill="1" applyBorder="1" applyAlignment="1" applyProtection="1">
      <alignment horizontal="center" vertical="center" wrapText="1"/>
    </xf>
    <xf numFmtId="3" fontId="9" fillId="3" borderId="25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left" vertical="center"/>
    </xf>
    <xf numFmtId="167" fontId="9" fillId="3" borderId="2" xfId="0" applyNumberFormat="1" applyFont="1" applyFill="1" applyBorder="1" applyAlignment="1">
      <alignment horizontal="center" vertical="center" wrapText="1"/>
    </xf>
    <xf numFmtId="167" fontId="9" fillId="3" borderId="3" xfId="0" applyNumberFormat="1" applyFont="1" applyFill="1" applyBorder="1" applyAlignment="1">
      <alignment horizontal="center" vertical="center" wrapText="1"/>
    </xf>
    <xf numFmtId="167" fontId="9" fillId="3" borderId="13" xfId="0" applyNumberFormat="1" applyFont="1" applyFill="1" applyBorder="1" applyAlignment="1">
      <alignment horizontal="center" vertical="center" wrapText="1"/>
    </xf>
    <xf numFmtId="167" fontId="9" fillId="3" borderId="14" xfId="0" applyNumberFormat="1" applyFont="1" applyFill="1" applyBorder="1" applyAlignment="1">
      <alignment horizontal="center" vertical="center" wrapText="1"/>
    </xf>
    <xf numFmtId="167" fontId="9" fillId="3" borderId="21" xfId="0" applyNumberFormat="1" applyFont="1" applyFill="1" applyBorder="1" applyAlignment="1">
      <alignment horizontal="center" vertical="center" wrapText="1"/>
    </xf>
    <xf numFmtId="167" fontId="9" fillId="3" borderId="22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3" fontId="3" fillId="2" borderId="0" xfId="0" applyNumberFormat="1" applyFont="1" applyFill="1" applyBorder="1" applyAlignment="1">
      <alignment horizontal="center"/>
    </xf>
    <xf numFmtId="164" fontId="9" fillId="3" borderId="19" xfId="0" applyNumberFormat="1" applyFont="1" applyFill="1" applyBorder="1" applyAlignment="1" applyProtection="1">
      <alignment horizontal="center" vertical="center"/>
    </xf>
    <xf numFmtId="0" fontId="9" fillId="3" borderId="19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/>
    </xf>
    <xf numFmtId="0" fontId="5" fillId="2" borderId="19" xfId="0" applyFont="1" applyFill="1" applyBorder="1" applyAlignment="1" applyProtection="1">
      <alignment horizontal="center"/>
    </xf>
    <xf numFmtId="0" fontId="5" fillId="2" borderId="29" xfId="0" applyFont="1" applyFill="1" applyBorder="1" applyAlignment="1">
      <alignment horizontal="center"/>
    </xf>
    <xf numFmtId="0" fontId="3" fillId="2" borderId="32" xfId="0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center"/>
    </xf>
    <xf numFmtId="3" fontId="5" fillId="2" borderId="40" xfId="0" applyNumberFormat="1" applyFont="1" applyFill="1" applyBorder="1" applyAlignment="1">
      <alignment horizontal="left"/>
    </xf>
    <xf numFmtId="3" fontId="5" fillId="2" borderId="40" xfId="0" applyNumberFormat="1" applyFont="1" applyFill="1" applyBorder="1" applyAlignment="1">
      <alignment horizontal="center"/>
    </xf>
    <xf numFmtId="3" fontId="5" fillId="2" borderId="0" xfId="0" applyNumberFormat="1" applyFont="1" applyFill="1" applyBorder="1" applyAlignment="1">
      <alignment horizontal="left"/>
    </xf>
    <xf numFmtId="3" fontId="5" fillId="2" borderId="0" xfId="0" applyNumberFormat="1" applyFont="1" applyFill="1" applyBorder="1" applyAlignment="1">
      <alignment horizontal="center"/>
    </xf>
    <xf numFmtId="3" fontId="5" fillId="2" borderId="41" xfId="0" applyNumberFormat="1" applyFont="1" applyFill="1" applyBorder="1" applyAlignment="1">
      <alignment horizontal="left"/>
    </xf>
    <xf numFmtId="3" fontId="5" fillId="2" borderId="41" xfId="0" applyNumberFormat="1" applyFont="1" applyFill="1" applyBorder="1" applyAlignment="1">
      <alignment horizontal="center"/>
    </xf>
    <xf numFmtId="3" fontId="3" fillId="2" borderId="0" xfId="0" applyNumberFormat="1" applyFont="1" applyFill="1" applyBorder="1" applyAlignment="1">
      <alignment horizontal="left"/>
    </xf>
    <xf numFmtId="4" fontId="5" fillId="2" borderId="0" xfId="0" applyNumberFormat="1" applyFont="1" applyFill="1" applyBorder="1" applyAlignment="1">
      <alignment horizontal="center"/>
    </xf>
  </cellXfs>
  <cellStyles count="4">
    <cellStyle name="Hipervínculo" xfId="3" builtinId="8"/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3"/>
  <sheetViews>
    <sheetView tabSelected="1" topLeftCell="A17" workbookViewId="0">
      <selection activeCell="E39" sqref="E39"/>
    </sheetView>
  </sheetViews>
  <sheetFormatPr baseColWidth="10" defaultColWidth="0" defaultRowHeight="15" zeroHeight="1" x14ac:dyDescent="0.25"/>
  <cols>
    <col min="1" max="1" width="18.7109375" style="13" customWidth="1"/>
    <col min="2" max="2" width="5" style="13" customWidth="1"/>
    <col min="3" max="3" width="5.85546875" style="13" customWidth="1"/>
    <col min="4" max="4" width="10.7109375" style="17" customWidth="1"/>
    <col min="5" max="5" width="11.85546875" style="13" customWidth="1"/>
    <col min="6" max="6" width="13.5703125" style="17" customWidth="1"/>
    <col min="7" max="8" width="10.42578125" style="17" customWidth="1"/>
    <col min="9" max="9" width="9.42578125" style="13" customWidth="1"/>
    <col min="10" max="10" width="10.7109375" style="17" customWidth="1"/>
    <col min="11" max="11" width="16.28515625" style="17" customWidth="1"/>
    <col min="12" max="12" width="14.42578125" style="17" customWidth="1"/>
    <col min="13" max="13" width="17.140625" style="17" customWidth="1"/>
    <col min="14" max="14" width="10.7109375" style="17" customWidth="1"/>
    <col min="15" max="15" width="15.28515625" style="13" customWidth="1"/>
    <col min="16" max="16" width="15.28515625" style="18" bestFit="1" customWidth="1"/>
    <col min="17" max="17" width="15.28515625" style="13" bestFit="1" customWidth="1"/>
    <col min="18" max="18" width="14.42578125" style="13" customWidth="1"/>
    <col min="19" max="19" width="16.28515625" style="17" customWidth="1"/>
    <col min="20" max="20" width="10.42578125" style="13" customWidth="1"/>
    <col min="21" max="21" width="18.140625" style="13" customWidth="1"/>
    <col min="22" max="22" width="9.85546875" style="13" customWidth="1"/>
    <col min="23" max="48" width="9.85546875" style="13" hidden="1" customWidth="1"/>
    <col min="49" max="16384" width="0" style="13" hidden="1"/>
  </cols>
  <sheetData>
    <row r="1" spans="1:29" s="2" customFormat="1" ht="18.75" customHeight="1" x14ac:dyDescent="0.25">
      <c r="A1" s="1"/>
      <c r="D1" s="3"/>
      <c r="F1" s="3"/>
      <c r="G1" s="3"/>
      <c r="H1" s="3"/>
      <c r="J1" s="3"/>
      <c r="K1" s="3"/>
      <c r="L1" s="3"/>
      <c r="M1" s="4"/>
      <c r="N1" s="3"/>
      <c r="P1" s="5"/>
      <c r="S1" s="3"/>
    </row>
    <row r="2" spans="1:29" s="6" customFormat="1" ht="15" customHeight="1" x14ac:dyDescent="0.25">
      <c r="B2" s="93"/>
      <c r="C2" s="93"/>
      <c r="D2" s="93"/>
      <c r="E2" s="93"/>
      <c r="F2" s="93"/>
      <c r="G2" s="93"/>
      <c r="H2" s="93"/>
      <c r="I2" s="93"/>
      <c r="J2" s="7"/>
      <c r="K2" s="7"/>
      <c r="L2" s="7"/>
      <c r="M2" s="8"/>
      <c r="N2" s="7"/>
      <c r="O2" s="7"/>
      <c r="P2" s="7"/>
      <c r="Q2" s="7"/>
      <c r="R2" s="7"/>
      <c r="S2" s="7"/>
      <c r="T2" s="7"/>
      <c r="U2" s="7"/>
    </row>
    <row r="3" spans="1:29" s="6" customFormat="1" ht="15" customHeight="1" x14ac:dyDescent="0.25">
      <c r="B3" s="93"/>
      <c r="C3" s="93"/>
      <c r="D3" s="93"/>
      <c r="E3" s="93"/>
      <c r="F3" s="93"/>
      <c r="G3" s="93"/>
      <c r="H3" s="93"/>
      <c r="I3" s="93"/>
      <c r="J3" s="7"/>
      <c r="K3" s="7"/>
      <c r="L3" s="7"/>
      <c r="M3" s="8"/>
      <c r="N3" s="7"/>
      <c r="O3" s="7"/>
      <c r="P3" s="7"/>
      <c r="Q3" s="7"/>
      <c r="R3" s="7"/>
      <c r="S3" s="7"/>
      <c r="T3" s="7"/>
      <c r="U3" s="7"/>
    </row>
    <row r="4" spans="1:29" s="6" customFormat="1" ht="14.25" customHeight="1" x14ac:dyDescent="0.25">
      <c r="B4" s="93" t="s">
        <v>0</v>
      </c>
      <c r="C4" s="93"/>
      <c r="D4" s="93"/>
      <c r="E4" s="93"/>
      <c r="F4" s="93"/>
      <c r="G4" s="93"/>
      <c r="H4" s="93"/>
      <c r="I4" s="93"/>
      <c r="J4" s="7"/>
      <c r="K4" s="7"/>
      <c r="L4" s="7"/>
      <c r="M4" s="8"/>
      <c r="N4" s="7"/>
      <c r="O4" s="7"/>
      <c r="P4" s="7"/>
      <c r="Q4" s="7"/>
      <c r="R4" s="7"/>
      <c r="S4" s="7"/>
      <c r="T4" s="7"/>
      <c r="U4" s="7"/>
    </row>
    <row r="5" spans="1:29" ht="15.75" customHeight="1" x14ac:dyDescent="0.25">
      <c r="A5" s="9"/>
      <c r="B5" s="10"/>
      <c r="C5" s="10"/>
      <c r="D5" s="11"/>
      <c r="E5" s="10"/>
      <c r="F5" s="11"/>
      <c r="G5" s="11"/>
      <c r="H5" s="11"/>
      <c r="I5" s="10"/>
      <c r="J5" s="11"/>
      <c r="K5" s="11"/>
      <c r="L5" s="11"/>
      <c r="M5" s="8"/>
      <c r="N5" s="11"/>
      <c r="O5" s="10"/>
      <c r="P5" s="12"/>
      <c r="R5" s="10"/>
      <c r="S5" s="11"/>
    </row>
    <row r="6" spans="1:29" ht="12.75" customHeight="1" x14ac:dyDescent="0.25">
      <c r="C6" s="14"/>
      <c r="D6" s="15"/>
      <c r="F6" s="16"/>
      <c r="M6" s="8"/>
    </row>
    <row r="7" spans="1:29" x14ac:dyDescent="0.25">
      <c r="A7" s="19"/>
    </row>
    <row r="8" spans="1:29" ht="9.75" customHeight="1" x14ac:dyDescent="0.25">
      <c r="A8" s="20"/>
    </row>
    <row r="9" spans="1:29" x14ac:dyDescent="0.25">
      <c r="A9" s="2" t="s">
        <v>1</v>
      </c>
      <c r="D9" s="21"/>
    </row>
    <row r="10" spans="1:29" ht="1.5" customHeight="1" thickBot="1" x14ac:dyDescent="0.3">
      <c r="A10" s="22"/>
      <c r="B10" s="22"/>
      <c r="C10" s="22"/>
      <c r="D10" s="23"/>
      <c r="E10" s="22"/>
      <c r="F10" s="24"/>
      <c r="G10" s="24"/>
      <c r="H10" s="24"/>
      <c r="I10" s="22"/>
      <c r="J10" s="24"/>
      <c r="K10" s="24"/>
      <c r="L10" s="24"/>
      <c r="M10" s="24"/>
      <c r="N10" s="24"/>
      <c r="O10" s="22"/>
      <c r="P10" s="25"/>
      <c r="Q10" s="22"/>
      <c r="R10" s="22"/>
      <c r="S10" s="24"/>
      <c r="T10" s="22"/>
      <c r="U10" s="22"/>
    </row>
    <row r="11" spans="1:29" s="2" customFormat="1" ht="18.75" customHeight="1" thickBot="1" x14ac:dyDescent="0.3">
      <c r="A11" s="26"/>
      <c r="B11" s="94" t="s">
        <v>2</v>
      </c>
      <c r="C11" s="95"/>
      <c r="D11" s="100" t="s">
        <v>3</v>
      </c>
      <c r="E11" s="101"/>
      <c r="F11" s="27" t="s">
        <v>4</v>
      </c>
      <c r="G11" s="28" t="s">
        <v>5</v>
      </c>
      <c r="H11" s="29"/>
      <c r="I11" s="30" t="s">
        <v>6</v>
      </c>
      <c r="J11" s="90" t="s">
        <v>7</v>
      </c>
      <c r="K11" s="90"/>
      <c r="L11" s="90"/>
      <c r="M11" s="90"/>
      <c r="N11" s="31" t="s">
        <v>8</v>
      </c>
      <c r="O11" s="28" t="s">
        <v>9</v>
      </c>
      <c r="P11" s="28" t="s">
        <v>10</v>
      </c>
      <c r="Q11" s="28" t="s">
        <v>9</v>
      </c>
      <c r="R11" s="32" t="s">
        <v>11</v>
      </c>
      <c r="S11" s="33"/>
      <c r="T11" s="31" t="s">
        <v>12</v>
      </c>
      <c r="U11" s="34" t="s">
        <v>7</v>
      </c>
      <c r="V11" s="13"/>
      <c r="W11" s="13"/>
      <c r="AC11" s="13"/>
    </row>
    <row r="12" spans="1:29" s="2" customFormat="1" ht="28.5" customHeight="1" thickBot="1" x14ac:dyDescent="0.3">
      <c r="A12" s="35" t="s">
        <v>13</v>
      </c>
      <c r="B12" s="96"/>
      <c r="C12" s="97"/>
      <c r="D12" s="102"/>
      <c r="E12" s="103"/>
      <c r="F12" s="36" t="s">
        <v>14</v>
      </c>
      <c r="G12" s="37" t="s">
        <v>15</v>
      </c>
      <c r="H12" s="37" t="s">
        <v>16</v>
      </c>
      <c r="I12" s="36" t="s">
        <v>17</v>
      </c>
      <c r="J12" s="91" t="s">
        <v>18</v>
      </c>
      <c r="K12" s="91" t="s">
        <v>19</v>
      </c>
      <c r="L12" s="91" t="s">
        <v>20</v>
      </c>
      <c r="M12" s="91" t="s">
        <v>21</v>
      </c>
      <c r="N12" s="36" t="s">
        <v>22</v>
      </c>
      <c r="O12" s="37" t="s">
        <v>23</v>
      </c>
      <c r="P12" s="37" t="s">
        <v>24</v>
      </c>
      <c r="Q12" s="37" t="s">
        <v>24</v>
      </c>
      <c r="R12" s="105" t="s">
        <v>25</v>
      </c>
      <c r="S12" s="106" t="s">
        <v>26</v>
      </c>
      <c r="T12" s="36" t="s">
        <v>27</v>
      </c>
      <c r="U12" s="38" t="s">
        <v>28</v>
      </c>
      <c r="V12" s="13"/>
      <c r="W12" s="13"/>
      <c r="AC12" s="13"/>
    </row>
    <row r="13" spans="1:29" s="2" customFormat="1" ht="28.5" customHeight="1" x14ac:dyDescent="0.25">
      <c r="A13" s="35"/>
      <c r="B13" s="98"/>
      <c r="C13" s="99"/>
      <c r="D13" s="39" t="s">
        <v>29</v>
      </c>
      <c r="E13" s="40" t="s">
        <v>30</v>
      </c>
      <c r="F13" s="41" t="s">
        <v>31</v>
      </c>
      <c r="G13" s="37" t="s">
        <v>32</v>
      </c>
      <c r="H13" s="37"/>
      <c r="I13" s="42" t="s">
        <v>33</v>
      </c>
      <c r="J13" s="92"/>
      <c r="K13" s="92"/>
      <c r="L13" s="92"/>
      <c r="M13" s="92"/>
      <c r="N13" s="36" t="s">
        <v>34</v>
      </c>
      <c r="O13" s="37" t="s">
        <v>35</v>
      </c>
      <c r="P13" s="43">
        <v>43830</v>
      </c>
      <c r="Q13" s="43">
        <v>44926</v>
      </c>
      <c r="R13" s="105"/>
      <c r="S13" s="106"/>
      <c r="T13" s="36">
        <v>2022</v>
      </c>
      <c r="U13" s="38" t="s">
        <v>36</v>
      </c>
      <c r="V13" s="13"/>
      <c r="W13" s="13"/>
      <c r="AC13" s="13"/>
    </row>
    <row r="14" spans="1:29" ht="6" customHeight="1" x14ac:dyDescent="0.25">
      <c r="A14" s="44"/>
      <c r="B14" s="107"/>
      <c r="C14" s="107"/>
      <c r="D14" s="45"/>
      <c r="E14" s="45"/>
      <c r="F14" s="46"/>
      <c r="G14" s="47"/>
      <c r="H14" s="47"/>
      <c r="I14" s="46"/>
      <c r="J14" s="47"/>
      <c r="K14" s="47"/>
      <c r="L14" s="47"/>
      <c r="M14" s="47"/>
      <c r="N14" s="46"/>
      <c r="O14" s="47"/>
      <c r="P14" s="47"/>
      <c r="Q14" s="47"/>
      <c r="R14" s="48"/>
      <c r="S14" s="49"/>
      <c r="T14" s="50"/>
      <c r="U14" s="51"/>
    </row>
    <row r="15" spans="1:29" ht="18.75" customHeight="1" x14ac:dyDescent="0.25">
      <c r="A15" s="52" t="s">
        <v>37</v>
      </c>
      <c r="B15" s="108">
        <v>3</v>
      </c>
      <c r="C15" s="108"/>
      <c r="D15" s="53">
        <v>42736</v>
      </c>
      <c r="E15" s="54">
        <v>93.603800000000007</v>
      </c>
      <c r="F15" s="53">
        <v>44562</v>
      </c>
      <c r="G15" s="47">
        <v>0</v>
      </c>
      <c r="H15" s="47">
        <v>0</v>
      </c>
      <c r="I15" s="55">
        <v>0.25</v>
      </c>
      <c r="J15" s="47">
        <f>+H15*I15</f>
        <v>0</v>
      </c>
      <c r="K15" s="47">
        <f>G15*I15</f>
        <v>0</v>
      </c>
      <c r="L15" s="47">
        <f>J15/12</f>
        <v>0</v>
      </c>
      <c r="M15" s="47">
        <f>+K15/12</f>
        <v>0</v>
      </c>
      <c r="N15" s="56">
        <v>12</v>
      </c>
      <c r="O15" s="47">
        <f>L15*N15</f>
        <v>0</v>
      </c>
      <c r="P15" s="47">
        <f>M15*(11+12)</f>
        <v>0</v>
      </c>
      <c r="Q15" s="47">
        <f>+P15+K15</f>
        <v>0</v>
      </c>
      <c r="R15" s="57">
        <v>43617</v>
      </c>
      <c r="S15" s="58">
        <v>103.29900000000001</v>
      </c>
      <c r="T15" s="58">
        <f>TRUNC(S15/E15,4)</f>
        <v>1.1034999999999999</v>
      </c>
      <c r="U15" s="51">
        <f>+O15*T15</f>
        <v>0</v>
      </c>
      <c r="W15" s="17"/>
      <c r="X15" s="59"/>
    </row>
    <row r="16" spans="1:29" ht="18.75" customHeight="1" x14ac:dyDescent="0.25">
      <c r="A16" s="52" t="s">
        <v>38</v>
      </c>
      <c r="B16" s="108">
        <v>10</v>
      </c>
      <c r="C16" s="108"/>
      <c r="D16" s="53">
        <v>42644</v>
      </c>
      <c r="E16" s="54">
        <v>90.906099999999995</v>
      </c>
      <c r="F16" s="53">
        <v>44835</v>
      </c>
      <c r="G16" s="47">
        <v>0</v>
      </c>
      <c r="H16" s="47">
        <v>0</v>
      </c>
      <c r="I16" s="55">
        <v>0.25</v>
      </c>
      <c r="J16" s="47">
        <f>+H16*I16</f>
        <v>0</v>
      </c>
      <c r="K16" s="47">
        <f>G16*I16</f>
        <v>0</v>
      </c>
      <c r="L16" s="47">
        <f>J16/12</f>
        <v>0</v>
      </c>
      <c r="M16" s="47">
        <f>+K16/12</f>
        <v>0</v>
      </c>
      <c r="N16" s="56">
        <v>12</v>
      </c>
      <c r="O16" s="47">
        <f>L16*N16</f>
        <v>0</v>
      </c>
      <c r="P16" s="47">
        <f>M16*(2+12+12)</f>
        <v>0</v>
      </c>
      <c r="Q16" s="47">
        <f>+P16+K16</f>
        <v>0</v>
      </c>
      <c r="R16" s="57">
        <v>43617</v>
      </c>
      <c r="S16" s="58">
        <v>103.29900000000001</v>
      </c>
      <c r="T16" s="58">
        <f>TRUNC(S16/E16,4)</f>
        <v>1.1363000000000001</v>
      </c>
      <c r="U16" s="51">
        <f>+O16*T16</f>
        <v>0</v>
      </c>
      <c r="W16" s="17"/>
      <c r="X16" s="59"/>
    </row>
    <row r="17" spans="1:29" ht="18.75" customHeight="1" x14ac:dyDescent="0.25">
      <c r="A17" s="60" t="s">
        <v>39</v>
      </c>
      <c r="B17" s="108">
        <v>5</v>
      </c>
      <c r="C17" s="108"/>
      <c r="D17" s="53">
        <v>43525</v>
      </c>
      <c r="E17" s="54">
        <v>103.476</v>
      </c>
      <c r="F17" s="53">
        <v>44743</v>
      </c>
      <c r="G17" s="47">
        <v>0</v>
      </c>
      <c r="H17" s="47">
        <v>0</v>
      </c>
      <c r="I17" s="55">
        <v>0.3</v>
      </c>
      <c r="J17" s="47">
        <f>+H17*I17</f>
        <v>0</v>
      </c>
      <c r="K17" s="47">
        <f>G17*I17</f>
        <v>0</v>
      </c>
      <c r="L17" s="47">
        <f>J17/12</f>
        <v>0</v>
      </c>
      <c r="M17" s="47">
        <f>+K17/12</f>
        <v>0</v>
      </c>
      <c r="N17" s="56">
        <v>9</v>
      </c>
      <c r="O17" s="47">
        <f>L17*N17</f>
        <v>0</v>
      </c>
      <c r="P17" s="47">
        <f>+M17*0</f>
        <v>0</v>
      </c>
      <c r="Q17" s="47">
        <f>+P17+O17</f>
        <v>0</v>
      </c>
      <c r="R17" s="57">
        <v>43647</v>
      </c>
      <c r="S17" s="58">
        <v>103.687</v>
      </c>
      <c r="T17" s="58">
        <f>TRUNC(S17/E17,4)</f>
        <v>1.002</v>
      </c>
      <c r="U17" s="51">
        <f>+O17*T17</f>
        <v>0</v>
      </c>
      <c r="W17" s="17"/>
      <c r="X17" s="59"/>
    </row>
    <row r="18" spans="1:29" ht="18.75" customHeight="1" x14ac:dyDescent="0.25">
      <c r="A18" s="60" t="s">
        <v>40</v>
      </c>
      <c r="B18" s="108">
        <v>6</v>
      </c>
      <c r="C18" s="108"/>
      <c r="D18" s="53">
        <v>42795</v>
      </c>
      <c r="E18" s="54">
        <v>94.722399999999993</v>
      </c>
      <c r="F18" s="53">
        <v>44743</v>
      </c>
      <c r="G18" s="47">
        <v>0</v>
      </c>
      <c r="H18" s="47">
        <v>0</v>
      </c>
      <c r="I18" s="55">
        <v>0.3</v>
      </c>
      <c r="J18" s="47">
        <f>+H18*I18</f>
        <v>0</v>
      </c>
      <c r="K18" s="47">
        <f>G18*I18</f>
        <v>0</v>
      </c>
      <c r="L18" s="47">
        <f>J18/12</f>
        <v>0</v>
      </c>
      <c r="M18" s="47">
        <f>+K18/12</f>
        <v>0</v>
      </c>
      <c r="N18" s="56">
        <v>12</v>
      </c>
      <c r="O18" s="47">
        <f>L18*N18</f>
        <v>0</v>
      </c>
      <c r="P18" s="47">
        <f>M18*(9+12)</f>
        <v>0</v>
      </c>
      <c r="Q18" s="47">
        <f>+P18+K18</f>
        <v>0</v>
      </c>
      <c r="R18" s="57">
        <v>43617</v>
      </c>
      <c r="S18" s="58">
        <v>103.29900000000001</v>
      </c>
      <c r="T18" s="58">
        <f>TRUNC(S18/E18,4)</f>
        <v>1.0905</v>
      </c>
      <c r="U18" s="51">
        <f>+O18*T18</f>
        <v>0</v>
      </c>
      <c r="W18" s="17"/>
      <c r="X18" s="59"/>
    </row>
    <row r="19" spans="1:29" ht="18.75" customHeight="1" x14ac:dyDescent="0.25">
      <c r="A19" s="52" t="s">
        <v>41</v>
      </c>
      <c r="B19" s="108">
        <v>8</v>
      </c>
      <c r="C19" s="108"/>
      <c r="D19" s="53">
        <v>41518</v>
      </c>
      <c r="E19" s="54">
        <v>82.132300000000001</v>
      </c>
      <c r="F19" s="53">
        <v>45170</v>
      </c>
      <c r="G19" s="47">
        <v>0</v>
      </c>
      <c r="H19" s="47">
        <v>0</v>
      </c>
      <c r="I19" s="55">
        <v>0.1</v>
      </c>
      <c r="J19" s="47">
        <v>0</v>
      </c>
      <c r="K19" s="47">
        <f>G19*I19</f>
        <v>0</v>
      </c>
      <c r="L19" s="47">
        <f>J19/12</f>
        <v>0</v>
      </c>
      <c r="M19" s="47">
        <f>+K19/12</f>
        <v>0</v>
      </c>
      <c r="N19" s="56">
        <v>12</v>
      </c>
      <c r="O19" s="47">
        <f>L19*N19</f>
        <v>0</v>
      </c>
      <c r="P19" s="47">
        <f>M19*(3+12+12+12+12+12)</f>
        <v>0</v>
      </c>
      <c r="Q19" s="47">
        <f>+P19+K19</f>
        <v>0</v>
      </c>
      <c r="R19" s="57">
        <v>43617</v>
      </c>
      <c r="S19" s="58">
        <v>103.29900000000001</v>
      </c>
      <c r="T19" s="58">
        <f>TRUNC(S19/E19,4)</f>
        <v>1.2577</v>
      </c>
      <c r="U19" s="51">
        <f>+O19*T19</f>
        <v>0</v>
      </c>
      <c r="W19" s="17"/>
      <c r="X19" s="59"/>
    </row>
    <row r="20" spans="1:29" ht="6" customHeight="1" thickBot="1" x14ac:dyDescent="0.3">
      <c r="A20" s="61"/>
      <c r="B20" s="109"/>
      <c r="C20" s="109"/>
      <c r="D20" s="62"/>
      <c r="E20" s="62"/>
      <c r="F20" s="62"/>
      <c r="G20" s="63"/>
      <c r="H20" s="63"/>
      <c r="I20" s="62"/>
      <c r="J20" s="63"/>
      <c r="K20" s="63"/>
      <c r="L20" s="63"/>
      <c r="M20" s="64"/>
      <c r="N20" s="62"/>
      <c r="O20" s="63"/>
      <c r="P20" s="63"/>
      <c r="Q20" s="63"/>
      <c r="R20" s="65"/>
      <c r="S20" s="66"/>
      <c r="T20" s="66"/>
      <c r="U20" s="67"/>
      <c r="X20" s="59"/>
    </row>
    <row r="21" spans="1:29" s="2" customFormat="1" ht="18.75" customHeight="1" thickBot="1" x14ac:dyDescent="0.3">
      <c r="A21" s="68" t="s">
        <v>42</v>
      </c>
      <c r="B21" s="110"/>
      <c r="C21" s="111"/>
      <c r="D21" s="69"/>
      <c r="E21" s="69"/>
      <c r="F21" s="69"/>
      <c r="G21" s="70">
        <f>SUM(G15:G20)</f>
        <v>0</v>
      </c>
      <c r="H21" s="70">
        <f>SUM(H15:H20)</f>
        <v>0</v>
      </c>
      <c r="I21" s="71"/>
      <c r="J21" s="70">
        <f>SUM(J15:J20)</f>
        <v>0</v>
      </c>
      <c r="K21" s="70">
        <f>SUM(K15:K20)</f>
        <v>0</v>
      </c>
      <c r="L21" s="70">
        <f>SUM(L15:L20)</f>
        <v>0</v>
      </c>
      <c r="M21" s="70">
        <f>SUM(M15:M20)</f>
        <v>0</v>
      </c>
      <c r="N21" s="69"/>
      <c r="O21" s="70">
        <f>SUM(O15:O20)</f>
        <v>0</v>
      </c>
      <c r="P21" s="70">
        <f>SUM(P15:P20)</f>
        <v>0</v>
      </c>
      <c r="Q21" s="70">
        <f>SUM(Q15:Q19)</f>
        <v>0</v>
      </c>
      <c r="R21" s="72"/>
      <c r="S21" s="69"/>
      <c r="T21" s="73"/>
      <c r="U21" s="74">
        <f>SUM(U15:U20)</f>
        <v>0</v>
      </c>
      <c r="V21" s="13"/>
      <c r="W21" s="13"/>
      <c r="AB21" s="13"/>
      <c r="AC21" s="13"/>
    </row>
    <row r="22" spans="1:29" x14ac:dyDescent="0.25">
      <c r="A22" s="17"/>
      <c r="D22" s="21"/>
      <c r="E22" s="21"/>
      <c r="F22" s="13"/>
      <c r="I22" s="17"/>
      <c r="J22" s="13"/>
      <c r="K22" s="13"/>
      <c r="L22" s="13"/>
      <c r="O22" s="17"/>
      <c r="P22" s="13"/>
      <c r="Q22" s="75"/>
    </row>
    <row r="23" spans="1:29" ht="15.75" thickBot="1" x14ac:dyDescent="0.3">
      <c r="A23" s="17"/>
      <c r="D23" s="21"/>
      <c r="I23" s="13" t="s">
        <v>43</v>
      </c>
      <c r="R23" s="17"/>
      <c r="S23" s="13"/>
    </row>
    <row r="24" spans="1:29" ht="15.75" thickBot="1" x14ac:dyDescent="0.3">
      <c r="A24" s="76" t="s">
        <v>44</v>
      </c>
      <c r="B24" s="77"/>
      <c r="C24" s="77"/>
      <c r="D24" s="78"/>
      <c r="E24" s="77"/>
      <c r="F24" s="79"/>
      <c r="G24" s="79"/>
      <c r="H24" s="79"/>
      <c r="I24" s="77"/>
      <c r="J24" s="79"/>
      <c r="K24" s="79"/>
      <c r="L24" s="79"/>
      <c r="M24" s="79"/>
      <c r="N24" s="79"/>
      <c r="O24" s="77"/>
      <c r="P24" s="80"/>
      <c r="Q24" s="77"/>
      <c r="R24" s="79"/>
      <c r="S24" s="77"/>
      <c r="T24" s="77"/>
      <c r="U24" s="81">
        <f>+U21</f>
        <v>0</v>
      </c>
    </row>
    <row r="25" spans="1:29" x14ac:dyDescent="0.25">
      <c r="A25" s="17"/>
      <c r="D25" s="21"/>
      <c r="R25" s="17"/>
      <c r="S25" s="13"/>
    </row>
    <row r="26" spans="1:29" x14ac:dyDescent="0.25"/>
    <row r="27" spans="1:29" x14ac:dyDescent="0.25">
      <c r="A27" s="82" t="s">
        <v>45</v>
      </c>
      <c r="B27" s="83"/>
      <c r="C27" s="83"/>
      <c r="P27" s="84"/>
      <c r="Q27" s="85"/>
      <c r="R27" s="85"/>
    </row>
    <row r="28" spans="1:29" x14ac:dyDescent="0.25">
      <c r="G28" s="86"/>
      <c r="H28" s="86"/>
      <c r="I28" s="86"/>
      <c r="P28" s="85"/>
      <c r="Q28" s="85"/>
      <c r="R28" s="85"/>
    </row>
    <row r="29" spans="1:29" x14ac:dyDescent="0.25">
      <c r="D29" s="104" t="s">
        <v>46</v>
      </c>
      <c r="E29" s="104"/>
      <c r="F29" s="104" t="s">
        <v>47</v>
      </c>
      <c r="G29" s="104"/>
      <c r="H29" s="4"/>
      <c r="I29" s="86"/>
      <c r="P29" s="85"/>
      <c r="Q29" s="85"/>
      <c r="R29" s="85"/>
    </row>
    <row r="30" spans="1:29" ht="12.75" customHeight="1" x14ac:dyDescent="0.25">
      <c r="A30" s="112" t="s">
        <v>48</v>
      </c>
      <c r="B30" s="112"/>
      <c r="C30" s="112"/>
      <c r="D30" s="113">
        <f>K15+K16</f>
        <v>0</v>
      </c>
      <c r="E30" s="113"/>
      <c r="F30" s="113">
        <f>+U15+U16</f>
        <v>0</v>
      </c>
      <c r="G30" s="113"/>
      <c r="H30" s="87"/>
      <c r="I30" s="83"/>
      <c r="P30" s="85"/>
      <c r="Q30" s="85"/>
      <c r="R30" s="85"/>
    </row>
    <row r="31" spans="1:29" ht="12.75" customHeight="1" x14ac:dyDescent="0.25">
      <c r="A31" s="88"/>
      <c r="B31" s="88"/>
      <c r="C31" s="88"/>
      <c r="D31" s="87"/>
      <c r="E31" s="87"/>
      <c r="F31" s="87"/>
      <c r="G31" s="87"/>
      <c r="H31" s="87"/>
      <c r="I31" s="83"/>
      <c r="P31" s="85"/>
      <c r="Q31" s="85"/>
      <c r="R31" s="85"/>
    </row>
    <row r="32" spans="1:29" x14ac:dyDescent="0.25">
      <c r="A32" s="114" t="s">
        <v>49</v>
      </c>
      <c r="B32" s="114"/>
      <c r="C32" s="114"/>
      <c r="D32" s="115">
        <f>K19</f>
        <v>0</v>
      </c>
      <c r="E32" s="115"/>
      <c r="F32" s="115">
        <f>+U19</f>
        <v>0</v>
      </c>
      <c r="G32" s="115"/>
      <c r="H32" s="87"/>
      <c r="I32" s="83"/>
      <c r="P32" s="85"/>
      <c r="Q32" s="85"/>
      <c r="R32" s="85"/>
    </row>
    <row r="33" spans="1:18" x14ac:dyDescent="0.25">
      <c r="A33" s="88"/>
      <c r="B33" s="88"/>
      <c r="C33" s="88"/>
      <c r="D33" s="87"/>
      <c r="E33" s="87"/>
      <c r="F33" s="87"/>
      <c r="G33" s="87"/>
      <c r="H33" s="87"/>
      <c r="I33" s="83"/>
      <c r="P33" s="85"/>
      <c r="Q33" s="85"/>
      <c r="R33" s="85"/>
    </row>
    <row r="34" spans="1:18" ht="15.75" thickBot="1" x14ac:dyDescent="0.3">
      <c r="A34" s="116" t="s">
        <v>50</v>
      </c>
      <c r="B34" s="116"/>
      <c r="C34" s="116"/>
      <c r="D34" s="117">
        <f>K18+(M17*9)</f>
        <v>0</v>
      </c>
      <c r="E34" s="117"/>
      <c r="F34" s="117">
        <f>+U17+U18</f>
        <v>0</v>
      </c>
      <c r="G34" s="117"/>
      <c r="H34" s="87"/>
      <c r="I34" s="83"/>
      <c r="P34" s="85"/>
      <c r="Q34" s="85"/>
      <c r="R34" s="85"/>
    </row>
    <row r="35" spans="1:18" ht="15.75" thickTop="1" x14ac:dyDescent="0.25">
      <c r="A35" s="118" t="s">
        <v>51</v>
      </c>
      <c r="B35" s="118"/>
      <c r="C35" s="118"/>
      <c r="D35" s="119">
        <f>SUM(D30:E34)</f>
        <v>0</v>
      </c>
      <c r="E35" s="119"/>
      <c r="F35" s="115">
        <f>SUM(F30:G34)</f>
        <v>0</v>
      </c>
      <c r="G35" s="115"/>
      <c r="H35" s="87"/>
      <c r="I35" s="83"/>
      <c r="P35" s="85"/>
      <c r="Q35" s="85"/>
      <c r="R35" s="85"/>
    </row>
    <row r="36" spans="1:18" x14ac:dyDescent="0.25">
      <c r="A36" s="83"/>
      <c r="B36" s="83"/>
      <c r="C36" s="83"/>
      <c r="D36" s="83"/>
      <c r="E36" s="83"/>
      <c r="F36" s="83"/>
      <c r="G36" s="83"/>
      <c r="H36" s="83"/>
      <c r="I36" s="83"/>
      <c r="P36" s="85"/>
      <c r="Q36" s="85"/>
      <c r="R36" s="85"/>
    </row>
    <row r="37" spans="1:18" x14ac:dyDescent="0.25">
      <c r="A37" s="83"/>
      <c r="B37" s="83"/>
      <c r="C37" s="83"/>
      <c r="D37" s="83"/>
      <c r="E37" s="83"/>
      <c r="F37" s="83"/>
      <c r="G37" s="83"/>
      <c r="H37" s="83"/>
      <c r="I37" s="83"/>
      <c r="P37" s="85"/>
      <c r="Q37" s="85"/>
      <c r="R37" s="85"/>
    </row>
    <row r="38" spans="1:18" x14ac:dyDescent="0.25">
      <c r="A38" s="83"/>
      <c r="B38" s="83"/>
      <c r="C38" s="83"/>
    </row>
    <row r="39" spans="1:18" x14ac:dyDescent="0.25">
      <c r="A39" s="83"/>
      <c r="B39" s="83"/>
      <c r="C39" s="83"/>
    </row>
    <row r="42" spans="1:18" ht="18.75" hidden="1" customHeight="1" x14ac:dyDescent="0.25"/>
    <row r="43" spans="1:18" ht="18.75" hidden="1" customHeight="1" x14ac:dyDescent="0.25">
      <c r="C43" s="14"/>
      <c r="N43" s="89"/>
      <c r="O43" s="18"/>
    </row>
  </sheetData>
  <mergeCells count="34">
    <mergeCell ref="A34:C34"/>
    <mergeCell ref="D34:E34"/>
    <mergeCell ref="F34:G34"/>
    <mergeCell ref="A35:C35"/>
    <mergeCell ref="D35:E35"/>
    <mergeCell ref="F35:G35"/>
    <mergeCell ref="A30:C30"/>
    <mergeCell ref="D30:E30"/>
    <mergeCell ref="F30:G30"/>
    <mergeCell ref="A32:C32"/>
    <mergeCell ref="D32:E32"/>
    <mergeCell ref="F32:G32"/>
    <mergeCell ref="F29:G29"/>
    <mergeCell ref="R12:R13"/>
    <mergeCell ref="S12:S13"/>
    <mergeCell ref="B14:C14"/>
    <mergeCell ref="B15:C15"/>
    <mergeCell ref="B16:C16"/>
    <mergeCell ref="B17:C17"/>
    <mergeCell ref="B18:C18"/>
    <mergeCell ref="B19:C19"/>
    <mergeCell ref="B20:C20"/>
    <mergeCell ref="B21:C21"/>
    <mergeCell ref="D29:E29"/>
    <mergeCell ref="B2:I2"/>
    <mergeCell ref="B3:I3"/>
    <mergeCell ref="B4:I4"/>
    <mergeCell ref="B11:C13"/>
    <mergeCell ref="D11:E12"/>
    <mergeCell ref="J11:M11"/>
    <mergeCell ref="J12:J13"/>
    <mergeCell ref="K12:K13"/>
    <mergeCell ref="L12:L13"/>
    <mergeCell ref="M12:M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Consuelo Ávila</dc:creator>
  <cp:lastModifiedBy>lenovo 110</cp:lastModifiedBy>
  <dcterms:created xsi:type="dcterms:W3CDTF">2022-01-29T02:36:21Z</dcterms:created>
  <dcterms:modified xsi:type="dcterms:W3CDTF">2024-01-16T22:42:40Z</dcterms:modified>
</cp:coreProperties>
</file>